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<sst xmlns="http://schemas.openxmlformats.org/spreadsheetml/2006/main" count="123" uniqueCount="83">
  <si>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</si>
  <si>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</si>
  <si>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</si>
  <si>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</si>
  <si>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</si>
  <si>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</si>
  <si>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</si>
  <si>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</si>
  <si>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</si>
  <si>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</si>
  <si>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</si>
  <si>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</si>
  <si>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</si>
  <si>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</si>
  <si>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</si>
  <si>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</si>
  <si>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</si>
  <si>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</si>
  <si>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</si>
  <si>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</si>
  <si>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</si>
  <si>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</si>
  <si>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</si>
  <si>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</si>
  <si>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</si>
  <si>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</si>
  <si>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</si>
  <si>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</si>
  <si>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</si>
  <si>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</si>
  <si>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</si>
  <si>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</si>
  <si>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</si>
  <si>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</si>
  <si>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</si>
  <si>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</si>
  <si>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</si>
  <si>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</si>
  <si>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</si>
  <si>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</si>
  <si>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</si>
  <si>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</si>
  <si>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</si>
  <si>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</si>
  <si>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</si>
  <si>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</si>
  <si>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</si>
  <si>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</si>
  <si>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</si>
  <si>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</si>
  <si>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</si>
  <si>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</si>
  <si>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</si>
  <si>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</si>
  <si>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</si>
  <si>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</si>
  <si>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</si>
  <si>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</si>
  <si>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</si>
  <si>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</si>
  <si>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</si>
  <si>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</si>
  <si>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</si>
  <si>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</si>
  <si>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</si>
  <si>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</si>
  <si>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</si>
  <si>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</si>
  <si>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</si>
  <si>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</si>
  <si>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t>Тимчасовий розпис доходів ЗФ на 2019 рк</t>
  </si>
  <si>
    <t>Уточнений  т. розпис доходів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</si>
  <si>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</si>
  <si>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</si>
  <si>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</si>
  <si>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</si>
  <si>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</si>
  <si>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</si>
  <si>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t>станом на 11.02.2019</t>
  </si>
  <si>
    <r>
      <t xml:space="preserve">станом на 11.02.2019р.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</si>
  <si>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</si>
  <si>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11.02.2019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</si>
  <si>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11.02.2019р.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</si>
</sst>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4"/>
      <color indexed="8"/>
      <name val="Times New Roman"/>
      <family val="0"/>
    </font>
    <font>
      <sz val="5.05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5.7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7685"/>
        <c:crosses val="autoZero"/>
        <c:auto val="0"/>
        <c:lblOffset val="100"/>
        <c:tickLblSkip val="1"/>
        <c:noMultiLvlLbl val="0"/>
      </c:catAx>
      <c:valAx>
        <c:axId val="4536768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235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03839"/>
        <c:crosses val="autoZero"/>
        <c:auto val="0"/>
        <c:lblOffset val="100"/>
        <c:tickLblSkip val="1"/>
        <c:noMultiLvlLbl val="0"/>
      </c:catAx>
      <c:valAx>
        <c:axId val="5090383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598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11.02.2019</a:t>
            </a:r>
          </a:p>
        </c:rich>
      </c:tx>
      <c:layout>
        <c:manualLayout>
          <c:xMode val="factor"/>
          <c:yMode val="factor"/>
          <c:x val="0.064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5481368"/>
        <c:axId val="29570265"/>
      </c:bar3D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70265"/>
        <c:crosses val="autoZero"/>
        <c:auto val="1"/>
        <c:lblOffset val="100"/>
        <c:tickLblSkip val="1"/>
        <c:noMultiLvlLbl val="0"/>
      </c:catAx>
      <c:valAx>
        <c:axId val="2957026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81368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4805794"/>
        <c:axId val="46381235"/>
      </c:bar3D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381235"/>
        <c:crosses val="autoZero"/>
        <c:auto val="1"/>
        <c:lblOffset val="100"/>
        <c:tickLblSkip val="1"/>
        <c:noMultiLvlLbl val="0"/>
      </c:catAx>
      <c:valAx>
        <c:axId val="46381235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05794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440 274,6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188 263,0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- 103 224,4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Тимчасовий план на січень-лютий 2019р.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лютий 2019р.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291 487,4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січень-лютий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- 252 011,6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15163716.009999998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72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15163.716009999998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76</v>
      </c>
      <c r="S1" s="113"/>
      <c r="T1" s="113"/>
      <c r="U1" s="113"/>
      <c r="V1" s="113"/>
      <c r="W1" s="114"/>
    </row>
    <row r="2" spans="1:23" ht="15" thickBot="1">
      <c r="A2" s="115" t="s">
        <v>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75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7757.399999999999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7757.4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7757.4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7757.4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7757.4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7757.4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3200</v>
      </c>
      <c r="P10" s="3">
        <f t="shared" si="1"/>
        <v>0</v>
      </c>
      <c r="Q10" s="2">
        <v>7757.4</v>
      </c>
      <c r="R10" s="71"/>
      <c r="S10" s="72"/>
      <c r="T10" s="70"/>
      <c r="U10" s="125"/>
      <c r="V10" s="126"/>
      <c r="W10" s="68">
        <f>R10+S10+U10+T10+V10</f>
        <v>0</v>
      </c>
    </row>
    <row r="11" spans="1:23" ht="12.75">
      <c r="A11" s="10">
        <v>43508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7757.4</v>
      </c>
      <c r="R11" s="69"/>
      <c r="S11" s="65"/>
      <c r="T11" s="70"/>
      <c r="U11" s="125"/>
      <c r="V11" s="126"/>
      <c r="W11" s="68">
        <f t="shared" si="3"/>
        <v>0</v>
      </c>
    </row>
    <row r="12" spans="1:23" ht="12.75">
      <c r="A12" s="10">
        <v>43509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10500</v>
      </c>
      <c r="P12" s="3">
        <f t="shared" si="1"/>
        <v>0</v>
      </c>
      <c r="Q12" s="2">
        <v>7757.4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43510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4000</v>
      </c>
      <c r="P13" s="3">
        <f t="shared" si="1"/>
        <v>0</v>
      </c>
      <c r="Q13" s="2">
        <v>7757.4</v>
      </c>
      <c r="R13" s="69"/>
      <c r="S13" s="65"/>
      <c r="T13" s="70"/>
      <c r="U13" s="125"/>
      <c r="V13" s="126"/>
      <c r="W13" s="68">
        <v>0</v>
      </c>
    </row>
    <row r="14" spans="1:23" ht="12.75">
      <c r="A14" s="10">
        <v>43511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3800</v>
      </c>
      <c r="P14" s="3">
        <f t="shared" si="1"/>
        <v>0</v>
      </c>
      <c r="Q14" s="2">
        <v>7757.4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43514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7500</v>
      </c>
      <c r="P15" s="3">
        <f>N15/O15</f>
        <v>0</v>
      </c>
      <c r="Q15" s="2">
        <v>7757.4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43515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5490</v>
      </c>
      <c r="P16" s="3">
        <f t="shared" si="1"/>
        <v>0</v>
      </c>
      <c r="Q16" s="2">
        <v>7757.4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43516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8500</v>
      </c>
      <c r="P17" s="3">
        <f t="shared" si="1"/>
        <v>0</v>
      </c>
      <c r="Q17" s="2">
        <v>7757.4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43517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3700</v>
      </c>
      <c r="P18" s="3">
        <f>N18/O18</f>
        <v>0</v>
      </c>
      <c r="Q18" s="2">
        <v>7757.4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43518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7757.4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43521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5330</v>
      </c>
      <c r="P20" s="3">
        <f t="shared" si="1"/>
        <v>0</v>
      </c>
      <c r="Q20" s="2">
        <v>7757.4</v>
      </c>
      <c r="R20" s="69"/>
      <c r="S20" s="65"/>
      <c r="T20" s="70"/>
      <c r="U20" s="125"/>
      <c r="V20" s="126"/>
      <c r="W20" s="68">
        <f t="shared" si="3"/>
        <v>0</v>
      </c>
    </row>
    <row r="21" spans="1:23" ht="12.75">
      <c r="A21" s="10">
        <v>43522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7757.4</v>
      </c>
      <c r="R21" s="102"/>
      <c r="S21" s="103"/>
      <c r="T21" s="104"/>
      <c r="U21" s="125"/>
      <c r="V21" s="126"/>
      <c r="W21" s="68">
        <f t="shared" si="3"/>
        <v>0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11500</v>
      </c>
      <c r="P22" s="3">
        <f t="shared" si="1"/>
        <v>0</v>
      </c>
      <c r="Q22" s="2">
        <v>7757.4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6500</v>
      </c>
      <c r="P23" s="3">
        <f t="shared" si="1"/>
        <v>0</v>
      </c>
      <c r="Q23" s="2">
        <v>7757.4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30956.82</v>
      </c>
      <c r="C24" s="85">
        <f t="shared" si="4"/>
        <v>114.74</v>
      </c>
      <c r="D24" s="107">
        <f t="shared" si="4"/>
        <v>114.74</v>
      </c>
      <c r="E24" s="107">
        <f t="shared" si="4"/>
        <v>0</v>
      </c>
      <c r="F24" s="85">
        <f t="shared" si="4"/>
        <v>9.300000000000011</v>
      </c>
      <c r="G24" s="85">
        <f t="shared" si="4"/>
        <v>941.0999999999999</v>
      </c>
      <c r="H24" s="85">
        <f t="shared" si="4"/>
        <v>12514.999999999998</v>
      </c>
      <c r="I24" s="85">
        <f t="shared" si="4"/>
        <v>279.29999999999995</v>
      </c>
      <c r="J24" s="85">
        <f t="shared" si="4"/>
        <v>279.29999999999995</v>
      </c>
      <c r="K24" s="85">
        <f t="shared" si="4"/>
        <v>624.3</v>
      </c>
      <c r="L24" s="85">
        <f t="shared" si="4"/>
        <v>669.9</v>
      </c>
      <c r="M24" s="84">
        <f t="shared" si="4"/>
        <v>154.64000000000019</v>
      </c>
      <c r="N24" s="84">
        <f t="shared" si="4"/>
        <v>46544.399999999994</v>
      </c>
      <c r="O24" s="84">
        <f t="shared" si="4"/>
        <v>131920</v>
      </c>
      <c r="P24" s="86">
        <f>N24/O24</f>
        <v>0.3528229229836264</v>
      </c>
      <c r="Q24" s="2"/>
      <c r="R24" s="75">
        <f>SUM(R4:R23)</f>
        <v>0</v>
      </c>
      <c r="S24" s="75">
        <f>SUM(S4:S23)</f>
        <v>0</v>
      </c>
      <c r="T24" s="75">
        <f>SUM(T4:T23)</f>
        <v>0</v>
      </c>
      <c r="U24" s="139">
        <f>SUM(U4:U23)</f>
        <v>1</v>
      </c>
      <c r="V24" s="140"/>
      <c r="W24" s="75">
        <f>R24+S24+U24+T24+V24</f>
        <v>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43507</v>
      </c>
      <c r="S29" s="143">
        <v>0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43507</v>
      </c>
      <c r="S39" s="131">
        <v>15163.716009999998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81</v>
      </c>
      <c r="P27" s="149"/>
    </row>
    <row r="28" spans="1:16" ht="30.75" customHeight="1">
      <c r="A28" s="162"/>
      <c r="B28" s="44" t="s">
        <v>77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січень!S40</f>
        <v>15163.716009999998</v>
      </c>
      <c r="B29" s="45">
        <v>0</v>
      </c>
      <c r="C29" s="45">
        <v>37.55</v>
      </c>
      <c r="D29" s="45">
        <v>0</v>
      </c>
      <c r="E29" s="45">
        <v>0.01</v>
      </c>
      <c r="F29" s="45">
        <v>0</v>
      </c>
      <c r="G29" s="45">
        <v>1615.85</v>
      </c>
      <c r="H29" s="45">
        <v>0</v>
      </c>
      <c r="I29" s="45">
        <v>2</v>
      </c>
      <c r="J29" s="45"/>
      <c r="K29" s="45"/>
      <c r="L29" s="59">
        <f>H29+F29+D29+J29+B29</f>
        <v>0</v>
      </c>
      <c r="M29" s="46">
        <f>C29+E29+G29+I29</f>
        <v>1655.4099999999999</v>
      </c>
      <c r="N29" s="47">
        <f>M29-L29</f>
        <v>1655.4099999999999</v>
      </c>
      <c r="O29" s="152">
        <f>січень!S30</f>
        <v>0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174551.33</v>
      </c>
      <c r="C48" s="28">
        <v>111991.03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28570</v>
      </c>
      <c r="C49" s="28">
        <v>14441.43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63822</v>
      </c>
      <c r="C50" s="28">
        <v>44392.75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6986</v>
      </c>
      <c r="C51" s="28">
        <v>6524.72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9500</v>
      </c>
      <c r="C52" s="28">
        <v>5642.47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1200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500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6358.099999999948</v>
      </c>
      <c r="C55" s="12">
        <v>3311.189999999999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291487.42999999993</v>
      </c>
      <c r="C56" s="9">
        <v>188263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0</v>
      </c>
      <c r="C58" s="9">
        <f>C29</f>
        <v>37.55</v>
      </c>
    </row>
    <row r="59" spans="1:3" ht="25.5">
      <c r="A59" s="76" t="s">
        <v>53</v>
      </c>
      <c r="B59" s="9">
        <f>D29</f>
        <v>0</v>
      </c>
      <c r="C59" s="9">
        <f>E29</f>
        <v>0.01</v>
      </c>
    </row>
    <row r="60" spans="1:3" ht="12.75">
      <c r="A60" s="76" t="s">
        <v>54</v>
      </c>
      <c r="B60" s="9">
        <f>F29</f>
        <v>0</v>
      </c>
      <c r="C60" s="9">
        <f>G29</f>
        <v>1615.85</v>
      </c>
    </row>
    <row r="61" spans="1:3" ht="25.5">
      <c r="A61" s="76" t="s">
        <v>55</v>
      </c>
      <c r="B61" s="9">
        <f>H29</f>
        <v>0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8" sqref="E28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70</v>
      </c>
      <c r="B6" s="11">
        <v>135547.5</v>
      </c>
      <c r="C6" s="11">
        <v>151658.6</v>
      </c>
      <c r="D6" s="11">
        <v>146646.5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433852.6</v>
      </c>
    </row>
    <row r="7" spans="1:14" ht="25.5">
      <c r="A7" s="13" t="s">
        <v>82</v>
      </c>
      <c r="B7" s="18">
        <f aca="true" t="shared" si="0" ref="B7:M7">SUM(B8:B16)</f>
        <v>2140.667</v>
      </c>
      <c r="C7" s="18">
        <f t="shared" si="0"/>
        <v>2140.667</v>
      </c>
      <c r="D7" s="18">
        <f>SUM(D8:D16)</f>
        <v>2140.667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6422.001</v>
      </c>
    </row>
    <row r="8" spans="1:14" ht="14.25" customHeight="1" hidden="1">
      <c r="A8" s="25">
        <v>43478</v>
      </c>
      <c r="B8" s="26">
        <v>2140.667</v>
      </c>
      <c r="C8" s="26">
        <v>2140.667</v>
      </c>
      <c r="D8" s="26">
        <v>2140.667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6422.001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71</v>
      </c>
      <c r="B17" s="30">
        <f>B7+B6</f>
        <v>137688.167</v>
      </c>
      <c r="C17" s="30">
        <f aca="true" t="shared" si="2" ref="C17:M17">C7+C6</f>
        <v>153799.267</v>
      </c>
      <c r="D17" s="30">
        <f t="shared" si="2"/>
        <v>148787.167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440274.601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-39601.96699999999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2019-01-30T11:54:32Z</cp:lastPrinted>
  <dcterms:created xsi:type="dcterms:W3CDTF">2006-11-30T08:16:02Z</dcterms:created>
  <dcterms:modified xsi:type="dcterms:W3CDTF">2019-02-11T14:04:43Z</dcterms:modified>
  <cp:category/>
  <cp:version/>
  <cp:contentType/>
  <cp:contentStatus/>
</cp:coreProperties>
</file>